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0640" windowHeight="7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<sst xmlns="http://schemas.openxmlformats.org/spreadsheetml/2006/main" count="85" uniqueCount="48">
  <si>
    <t>VDI Data Center Budget</t>
  </si>
  <si>
    <t>Planning</t>
  </si>
  <si>
    <t>Procurement</t>
  </si>
  <si>
    <t>Description</t>
  </si>
  <si>
    <t>Requirements</t>
  </si>
  <si>
    <t>Material  Cost</t>
  </si>
  <si>
    <t>Labor Cost</t>
  </si>
  <si>
    <t>Total</t>
  </si>
  <si>
    <t xml:space="preserve">Design and Engineering - Civil </t>
  </si>
  <si>
    <t xml:space="preserve">Design and Engineering - Electrical </t>
  </si>
  <si>
    <t xml:space="preserve">Design and Engineering - Mechanical </t>
  </si>
  <si>
    <t xml:space="preserve">Design and Engineering - Networking </t>
  </si>
  <si>
    <t>Design and Engineering - IT</t>
  </si>
  <si>
    <t>Disaster Recovery Plan</t>
  </si>
  <si>
    <t>Planning Total</t>
  </si>
  <si>
    <t>RFP Development and Initiation</t>
  </si>
  <si>
    <t>RFP Submission and Evaluation</t>
  </si>
  <si>
    <t>Contractors Assignment</t>
  </si>
  <si>
    <t>Construction</t>
  </si>
  <si>
    <t>Site Preperation</t>
  </si>
  <si>
    <t>Site Construction - Civil</t>
  </si>
  <si>
    <t>Site Construction - Electrical</t>
  </si>
  <si>
    <t>Site Construction - Mechanical</t>
  </si>
  <si>
    <t>Site Construction - Networking</t>
  </si>
  <si>
    <t>Site Construction - IT</t>
  </si>
  <si>
    <t>Testing and Commissioning</t>
  </si>
  <si>
    <t>Data Center Testing</t>
  </si>
  <si>
    <t>Acceptence Testing</t>
  </si>
  <si>
    <t>Migration</t>
  </si>
  <si>
    <t>Prepare Migration Plan</t>
  </si>
  <si>
    <t>Execute Migration</t>
  </si>
  <si>
    <t>Project Management</t>
  </si>
  <si>
    <t>Procurement Total</t>
  </si>
  <si>
    <t>Construction Total</t>
  </si>
  <si>
    <t>Testing and Commissioning Total</t>
  </si>
  <si>
    <t>Migration Total</t>
  </si>
  <si>
    <t>Project Managemen Total</t>
  </si>
  <si>
    <t>Determen Member of Management Consultant Team</t>
  </si>
  <si>
    <t>Prepare Acceptence Report</t>
  </si>
  <si>
    <t>Contract or Equipment Cost</t>
  </si>
  <si>
    <t>Man-Hour Labor</t>
  </si>
  <si>
    <t>Cost/Man-Hour</t>
  </si>
  <si>
    <t>Project Contingency (5%)</t>
  </si>
  <si>
    <t>Project Coordination</t>
  </si>
  <si>
    <t>Project Total</t>
  </si>
  <si>
    <t>SUBCONTRACTED</t>
  </si>
  <si>
    <t>Contract, Equipment, or Material Cost</t>
  </si>
  <si>
    <t>Project Subtotal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</si>
</sst>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;\-&quot;ج.م.&quot;\ #,##0"/>
    <numFmt numFmtId="165" formatCode="&quot;ج.م.&quot;\ #,##0;[Red]\-&quot;ج.م.&quot;\ #,##0"/>
    <numFmt numFmtId="166" formatCode="&quot;ج.م.&quot;\ #,##0.00;\-&quot;ج.م.&quot;\ #,##0.00"/>
    <numFmt numFmtId="167" formatCode="&quot;ج.م.&quot;\ #,##0.00;[Red]\-&quot;ج.م.&quot;\ #,##0.00"/>
    <numFmt numFmtId="168" formatCode="_-&quot;ج.م.&quot;\ * #,##0_-;\-&quot;ج.م.&quot;\ * #,##0_-;_-&quot;ج.م.&quot;\ * &quot;-&quot;_-;_-@_-"/>
    <numFmt numFmtId="169" formatCode="_-* #,##0_-;\-* #,##0_-;_-* &quot;-&quot;_-;_-@_-"/>
    <numFmt numFmtId="170" formatCode="_-&quot;ج.م.&quot;\ * #,##0.00_-;\-&quot;ج.م.&quot;\ * #,##0.00_-;_-&quot;ج.م.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  <numFmt numFmtId="177" formatCode="&quot;$&quot;#,##0"/>
    <numFmt numFmtId="178" formatCode="[$-409]h:mm:ss\ AM/PM"/>
    <numFmt numFmtId="179" formatCode="h:mm\ h\o\u\rs"/>
    <numFmt numFmtId="180" formatCode="h\ &quot;Hours&quot;"/>
    <numFmt numFmtId="181" formatCode="#\ &quot;Hours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25"/>
      <name val="Arial"/>
      <family val="2"/>
    </font>
    <font>
      <sz val="14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medium"/>
      <bottom style="thin">
        <color theme="0"/>
      </bottom>
    </border>
    <border>
      <left style="thin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/>
      <top>
        <color indexed="63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/>
      <top style="thin">
        <color theme="0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177" fontId="42" fillId="0" borderId="12" xfId="0" applyNumberFormat="1" applyFont="1" applyBorder="1" applyAlignment="1">
      <alignment horizontal="center" vertical="center"/>
    </xf>
    <xf numFmtId="177" fontId="42" fillId="0" borderId="13" xfId="0" applyNumberFormat="1" applyFont="1" applyBorder="1" applyAlignment="1">
      <alignment horizontal="center" vertical="center"/>
    </xf>
    <xf numFmtId="177" fontId="0" fillId="0" borderId="14" xfId="0" applyNumberFormat="1" applyBorder="1" applyAlignment="1">
      <alignment/>
    </xf>
    <xf numFmtId="177" fontId="42" fillId="0" borderId="15" xfId="0" applyNumberFormat="1" applyFont="1" applyBorder="1" applyAlignment="1">
      <alignment/>
    </xf>
    <xf numFmtId="177" fontId="42" fillId="0" borderId="12" xfId="0" applyNumberFormat="1" applyFont="1" applyBorder="1" applyAlignment="1">
      <alignment vertical="center"/>
    </xf>
    <xf numFmtId="177" fontId="42" fillId="0" borderId="13" xfId="0" applyNumberFormat="1" applyFont="1" applyBorder="1" applyAlignment="1">
      <alignment vertical="center"/>
    </xf>
    <xf numFmtId="177" fontId="45" fillId="0" borderId="12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177" fontId="44" fillId="0" borderId="12" xfId="0" applyNumberFormat="1" applyFont="1" applyBorder="1" applyAlignment="1">
      <alignment vertical="center"/>
    </xf>
    <xf numFmtId="177" fontId="44" fillId="0" borderId="13" xfId="0" applyNumberFormat="1" applyFont="1" applyBorder="1" applyAlignment="1">
      <alignment vertical="center"/>
    </xf>
    <xf numFmtId="0" fontId="0" fillId="0" borderId="0" xfId="0" applyAlignment="1">
      <alignment/>
    </xf>
    <xf numFmtId="181" fontId="0" fillId="0" borderId="14" xfId="0" applyNumberFormat="1" applyBorder="1" applyAlignment="1">
      <alignment/>
    </xf>
    <xf numFmtId="181" fontId="42" fillId="0" borderId="12" xfId="0" applyNumberFormat="1" applyFont="1" applyBorder="1" applyAlignment="1">
      <alignment horizontal="center" vertical="center" wrapText="1"/>
    </xf>
    <xf numFmtId="181" fontId="42" fillId="0" borderId="12" xfId="0" applyNumberFormat="1" applyFont="1" applyBorder="1" applyAlignment="1">
      <alignment vertical="center"/>
    </xf>
    <xf numFmtId="181" fontId="0" fillId="0" borderId="0" xfId="0" applyNumberFormat="1" applyAlignment="1">
      <alignment/>
    </xf>
    <xf numFmtId="181" fontId="44" fillId="0" borderId="12" xfId="0" applyNumberFormat="1" applyFont="1" applyBorder="1" applyAlignment="1">
      <alignment vertical="center"/>
    </xf>
    <xf numFmtId="177" fontId="42" fillId="33" borderId="12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181" fontId="46" fillId="0" borderId="12" xfId="0" applyNumberFormat="1" applyFont="1" applyBorder="1" applyAlignment="1">
      <alignment horizontal="center" vertical="center" wrapText="1"/>
    </xf>
    <xf numFmtId="177" fontId="46" fillId="0" borderId="12" xfId="0" applyNumberFormat="1" applyFont="1" applyBorder="1" applyAlignment="1">
      <alignment horizontal="center" vertical="center"/>
    </xf>
    <xf numFmtId="177" fontId="43" fillId="33" borderId="14" xfId="0" applyNumberFormat="1" applyFont="1" applyFill="1" applyBorder="1" applyAlignment="1">
      <alignment/>
    </xf>
    <xf numFmtId="177" fontId="0" fillId="33" borderId="14" xfId="0" applyNumberFormat="1" applyFill="1" applyBorder="1" applyAlignment="1">
      <alignment/>
    </xf>
    <xf numFmtId="177" fontId="0" fillId="33" borderId="18" xfId="0" applyNumberFormat="1" applyFill="1" applyBorder="1" applyAlignment="1">
      <alignment/>
    </xf>
    <xf numFmtId="177" fontId="43" fillId="33" borderId="19" xfId="0" applyNumberFormat="1" applyFont="1" applyFill="1" applyBorder="1" applyAlignment="1">
      <alignment/>
    </xf>
    <xf numFmtId="177" fontId="43" fillId="33" borderId="18" xfId="0" applyNumberFormat="1" applyFont="1" applyFill="1" applyBorder="1" applyAlignment="1">
      <alignment/>
    </xf>
    <xf numFmtId="177" fontId="0" fillId="33" borderId="19" xfId="0" applyNumberFormat="1" applyFill="1" applyBorder="1" applyAlignment="1">
      <alignment/>
    </xf>
    <xf numFmtId="177" fontId="0" fillId="0" borderId="19" xfId="0" applyNumberFormat="1" applyBorder="1" applyAlignment="1">
      <alignment/>
    </xf>
    <xf numFmtId="181" fontId="0" fillId="33" borderId="20" xfId="0" applyNumberFormat="1" applyFill="1" applyBorder="1" applyAlignment="1">
      <alignment horizontal="center"/>
    </xf>
    <xf numFmtId="181" fontId="0" fillId="33" borderId="21" xfId="0" applyNumberFormat="1" applyFill="1" applyBorder="1" applyAlignment="1">
      <alignment horizontal="center"/>
    </xf>
    <xf numFmtId="181" fontId="0" fillId="33" borderId="22" xfId="0" applyNumberFormat="1" applyFill="1" applyBorder="1" applyAlignment="1">
      <alignment horizontal="center"/>
    </xf>
    <xf numFmtId="181" fontId="0" fillId="33" borderId="23" xfId="0" applyNumberFormat="1" applyFill="1" applyBorder="1" applyAlignment="1">
      <alignment horizontal="center"/>
    </xf>
    <xf numFmtId="181" fontId="0" fillId="33" borderId="24" xfId="0" applyNumberFormat="1" applyFill="1" applyBorder="1" applyAlignment="1">
      <alignment horizontal="center"/>
    </xf>
    <xf numFmtId="181" fontId="0" fillId="33" borderId="25" xfId="0" applyNumberFormat="1" applyFill="1" applyBorder="1" applyAlignment="1">
      <alignment horizontal="center"/>
    </xf>
    <xf numFmtId="181" fontId="0" fillId="33" borderId="26" xfId="0" applyNumberFormat="1" applyFill="1" applyBorder="1" applyAlignment="1">
      <alignment horizontal="center"/>
    </xf>
    <xf numFmtId="181" fontId="0" fillId="33" borderId="27" xfId="0" applyNumberFormat="1" applyFill="1" applyBorder="1" applyAlignment="1">
      <alignment horizontal="center"/>
    </xf>
    <xf numFmtId="181" fontId="0" fillId="33" borderId="28" xfId="0" applyNumberFormat="1" applyFill="1" applyBorder="1" applyAlignment="1">
      <alignment horizontal="center"/>
    </xf>
    <xf numFmtId="181" fontId="0" fillId="0" borderId="29" xfId="0" applyNumberFormat="1" applyBorder="1" applyAlignment="1">
      <alignment/>
    </xf>
    <xf numFmtId="177" fontId="0" fillId="0" borderId="29" xfId="0" applyNumberFormat="1" applyBorder="1" applyAlignment="1">
      <alignment/>
    </xf>
    <xf numFmtId="177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77" fontId="0" fillId="0" borderId="31" xfId="0" applyNumberFormat="1" applyBorder="1" applyAlignment="1">
      <alignment/>
    </xf>
    <xf numFmtId="177" fontId="0" fillId="0" borderId="32" xfId="0" applyNumberFormat="1" applyBorder="1" applyAlignment="1">
      <alignment/>
    </xf>
    <xf numFmtId="177" fontId="46" fillId="0" borderId="13" xfId="0" applyNumberFormat="1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31">
      <selection activeCell="F50" sqref="F50"/>
    </sheetView>
  </sheetViews>
  <sheetFormatPr defaultColWidth="9.140625" defaultRowHeight="15"/>
  <cols>
    <col min="1" max="1" width="49.00390625" style="0" bestFit="1" customWidth="1"/>
    <col min="2" max="2" width="14.57421875" style="20" customWidth="1"/>
    <col min="3" max="3" width="14.57421875" style="13" customWidth="1"/>
    <col min="4" max="6" width="14.8515625" style="13" customWidth="1"/>
  </cols>
  <sheetData>
    <row r="1" spans="1:8" ht="28.5" customHeight="1" thickBot="1">
      <c r="A1" s="52" t="s">
        <v>0</v>
      </c>
      <c r="B1" s="53"/>
      <c r="C1" s="53"/>
      <c r="D1" s="53"/>
      <c r="E1" s="53"/>
      <c r="F1" s="54"/>
      <c r="G1" s="1"/>
      <c r="H1" s="1"/>
    </row>
    <row r="2" spans="1:6" ht="46.5" customHeight="1" thickBot="1">
      <c r="A2" s="23" t="s">
        <v>1</v>
      </c>
      <c r="B2" s="24"/>
      <c r="C2" s="24"/>
      <c r="D2" s="24"/>
      <c r="E2" s="24"/>
      <c r="F2" s="25"/>
    </row>
    <row r="3" spans="1:6" ht="32.25" customHeight="1" thickBot="1">
      <c r="A3" s="3" t="s">
        <v>3</v>
      </c>
      <c r="B3" s="18" t="s">
        <v>40</v>
      </c>
      <c r="C3" s="6" t="s">
        <v>41</v>
      </c>
      <c r="D3" s="6" t="s">
        <v>6</v>
      </c>
      <c r="E3" s="6" t="s">
        <v>5</v>
      </c>
      <c r="F3" s="7" t="s">
        <v>7</v>
      </c>
    </row>
    <row r="4" spans="1:7" ht="15">
      <c r="A4" s="2" t="s">
        <v>4</v>
      </c>
      <c r="B4" s="17">
        <v>200</v>
      </c>
      <c r="C4" s="8">
        <v>40</v>
      </c>
      <c r="D4" s="8">
        <f>C4*B4</f>
        <v>8000</v>
      </c>
      <c r="E4" s="32"/>
      <c r="F4" s="9">
        <f>SUM(D4:E4)</f>
        <v>8000</v>
      </c>
      <c r="G4" s="13"/>
    </row>
    <row r="5" spans="1:6" ht="15">
      <c r="A5" s="2" t="s">
        <v>8</v>
      </c>
      <c r="B5" s="17">
        <v>160</v>
      </c>
      <c r="C5" s="8">
        <v>75</v>
      </c>
      <c r="D5" s="8">
        <f aca="true" t="shared" si="0" ref="D5:D10">C5*B5</f>
        <v>12000</v>
      </c>
      <c r="E5" s="33"/>
      <c r="F5" s="9">
        <f aca="true" t="shared" si="1" ref="F5:F10">SUM(D5:E5)</f>
        <v>12000</v>
      </c>
    </row>
    <row r="6" spans="1:6" ht="15">
      <c r="A6" s="2" t="s">
        <v>9</v>
      </c>
      <c r="B6" s="17">
        <v>160</v>
      </c>
      <c r="C6" s="8">
        <v>75</v>
      </c>
      <c r="D6" s="8">
        <f t="shared" si="0"/>
        <v>12000</v>
      </c>
      <c r="E6" s="33"/>
      <c r="F6" s="9">
        <f t="shared" si="1"/>
        <v>12000</v>
      </c>
    </row>
    <row r="7" spans="1:6" ht="15">
      <c r="A7" s="2" t="s">
        <v>10</v>
      </c>
      <c r="B7" s="17">
        <v>160</v>
      </c>
      <c r="C7" s="8">
        <v>75</v>
      </c>
      <c r="D7" s="8">
        <f t="shared" si="0"/>
        <v>12000</v>
      </c>
      <c r="E7" s="33"/>
      <c r="F7" s="9">
        <f t="shared" si="1"/>
        <v>12000</v>
      </c>
    </row>
    <row r="8" spans="1:6" ht="15">
      <c r="A8" s="2" t="s">
        <v>11</v>
      </c>
      <c r="B8" s="17">
        <v>120</v>
      </c>
      <c r="C8" s="8">
        <v>60</v>
      </c>
      <c r="D8" s="8">
        <f t="shared" si="0"/>
        <v>7200</v>
      </c>
      <c r="E8" s="33"/>
      <c r="F8" s="9">
        <f t="shared" si="1"/>
        <v>7200</v>
      </c>
    </row>
    <row r="9" spans="1:6" ht="15">
      <c r="A9" s="2" t="s">
        <v>12</v>
      </c>
      <c r="B9" s="17">
        <v>80</v>
      </c>
      <c r="C9" s="8">
        <v>60</v>
      </c>
      <c r="D9" s="8">
        <f t="shared" si="0"/>
        <v>4800</v>
      </c>
      <c r="E9" s="33"/>
      <c r="F9" s="9">
        <f t="shared" si="1"/>
        <v>4800</v>
      </c>
    </row>
    <row r="10" spans="1:6" ht="15.75" thickBot="1">
      <c r="A10" s="2" t="s">
        <v>13</v>
      </c>
      <c r="B10" s="17">
        <v>80</v>
      </c>
      <c r="C10" s="8">
        <v>50</v>
      </c>
      <c r="D10" s="8">
        <f t="shared" si="0"/>
        <v>4000</v>
      </c>
      <c r="E10" s="29"/>
      <c r="F10" s="9">
        <f t="shared" si="1"/>
        <v>4000</v>
      </c>
    </row>
    <row r="11" spans="1:6" ht="20.25" customHeight="1" thickBot="1">
      <c r="A11" s="4" t="s">
        <v>14</v>
      </c>
      <c r="B11" s="19">
        <f>SUM(B4:B10)</f>
        <v>960</v>
      </c>
      <c r="C11" s="22"/>
      <c r="D11" s="10">
        <f>SUM(D4:D10)</f>
        <v>60000</v>
      </c>
      <c r="E11" s="10">
        <f>SUM(E4:E10)</f>
        <v>0</v>
      </c>
      <c r="F11" s="11">
        <f>SUM(F4:F10)</f>
        <v>60000</v>
      </c>
    </row>
    <row r="12" spans="1:6" ht="46.5" customHeight="1" thickBot="1">
      <c r="A12" s="23" t="s">
        <v>2</v>
      </c>
      <c r="B12" s="24"/>
      <c r="C12" s="24"/>
      <c r="D12" s="24"/>
      <c r="E12" s="24"/>
      <c r="F12" s="25"/>
    </row>
    <row r="13" spans="1:6" ht="32.25" customHeight="1" thickBot="1">
      <c r="A13" s="3" t="s">
        <v>3</v>
      </c>
      <c r="B13" s="18" t="s">
        <v>40</v>
      </c>
      <c r="C13" s="6" t="s">
        <v>41</v>
      </c>
      <c r="D13" s="6" t="s">
        <v>6</v>
      </c>
      <c r="E13" s="6" t="s">
        <v>5</v>
      </c>
      <c r="F13" s="7" t="s">
        <v>7</v>
      </c>
    </row>
    <row r="14" spans="1:6" ht="15">
      <c r="A14" s="2" t="s">
        <v>15</v>
      </c>
      <c r="B14" s="17">
        <v>80</v>
      </c>
      <c r="C14" s="8">
        <v>35</v>
      </c>
      <c r="D14" s="8">
        <f>C14*B14</f>
        <v>2800</v>
      </c>
      <c r="E14" s="34"/>
      <c r="F14" s="9">
        <f>SUM(D14:E14)</f>
        <v>2800</v>
      </c>
    </row>
    <row r="15" spans="1:6" ht="15">
      <c r="A15" s="2" t="s">
        <v>16</v>
      </c>
      <c r="B15" s="17">
        <v>80</v>
      </c>
      <c r="C15" s="8">
        <v>35</v>
      </c>
      <c r="D15" s="8">
        <f>C15*B15</f>
        <v>2800</v>
      </c>
      <c r="E15" s="31"/>
      <c r="F15" s="9">
        <f>SUM(D15:E15)</f>
        <v>2800</v>
      </c>
    </row>
    <row r="16" spans="1:6" ht="15.75" thickBot="1">
      <c r="A16" s="2" t="s">
        <v>17</v>
      </c>
      <c r="B16" s="17">
        <v>80</v>
      </c>
      <c r="C16" s="8">
        <v>35</v>
      </c>
      <c r="D16" s="8">
        <f>C16*B16</f>
        <v>2800</v>
      </c>
      <c r="E16" s="30"/>
      <c r="F16" s="9">
        <f>SUM(D16:E16)</f>
        <v>2800</v>
      </c>
    </row>
    <row r="17" spans="1:6" ht="20.25" customHeight="1" thickBot="1">
      <c r="A17" s="4" t="s">
        <v>32</v>
      </c>
      <c r="B17" s="19">
        <f>SUM(B14:B16)</f>
        <v>240</v>
      </c>
      <c r="C17" s="22"/>
      <c r="D17" s="10">
        <f>SUM(D14:D16)</f>
        <v>8400</v>
      </c>
      <c r="E17" s="10">
        <f>SUM(E14:E16)</f>
        <v>0</v>
      </c>
      <c r="F17" s="11">
        <f>SUM(F14:F16)</f>
        <v>8400</v>
      </c>
    </row>
    <row r="18" spans="1:6" ht="46.5" customHeight="1" thickBot="1">
      <c r="A18" s="23" t="s">
        <v>18</v>
      </c>
      <c r="B18" s="24"/>
      <c r="C18" s="24"/>
      <c r="D18" s="24"/>
      <c r="E18" s="24"/>
      <c r="F18" s="25"/>
    </row>
    <row r="19" spans="1:6" ht="32.25" customHeight="1" thickBot="1">
      <c r="A19" s="3" t="s">
        <v>3</v>
      </c>
      <c r="B19" s="18" t="s">
        <v>40</v>
      </c>
      <c r="C19" s="6" t="s">
        <v>41</v>
      </c>
      <c r="D19" s="6" t="s">
        <v>6</v>
      </c>
      <c r="E19" s="12" t="s">
        <v>39</v>
      </c>
      <c r="F19" s="7" t="s">
        <v>7</v>
      </c>
    </row>
    <row r="20" spans="1:6" ht="15">
      <c r="A20" s="2" t="s">
        <v>19</v>
      </c>
      <c r="B20" s="45">
        <v>40</v>
      </c>
      <c r="C20" s="46">
        <v>25</v>
      </c>
      <c r="D20" s="47">
        <f aca="true" t="shared" si="2" ref="D20:D25">C20*B20</f>
        <v>1000</v>
      </c>
      <c r="E20" s="8">
        <v>5000</v>
      </c>
      <c r="F20" s="9">
        <f aca="true" t="shared" si="3" ref="F20:F25">SUM(D20:E20)</f>
        <v>6000</v>
      </c>
    </row>
    <row r="21" spans="1:6" ht="15">
      <c r="A21" s="2" t="s">
        <v>20</v>
      </c>
      <c r="B21" s="36" t="s">
        <v>45</v>
      </c>
      <c r="C21" s="37"/>
      <c r="D21" s="38"/>
      <c r="E21" s="8">
        <v>180000</v>
      </c>
      <c r="F21" s="9">
        <f t="shared" si="3"/>
        <v>180000</v>
      </c>
    </row>
    <row r="22" spans="1:6" ht="15">
      <c r="A22" s="2" t="s">
        <v>21</v>
      </c>
      <c r="B22" s="39" t="s">
        <v>45</v>
      </c>
      <c r="C22" s="40"/>
      <c r="D22" s="41"/>
      <c r="E22" s="8">
        <v>1000000</v>
      </c>
      <c r="F22" s="9">
        <f t="shared" si="3"/>
        <v>1000000</v>
      </c>
    </row>
    <row r="23" spans="1:6" ht="15">
      <c r="A23" s="2" t="s">
        <v>22</v>
      </c>
      <c r="B23" s="42" t="s">
        <v>45</v>
      </c>
      <c r="C23" s="43"/>
      <c r="D23" s="44"/>
      <c r="E23" s="8">
        <v>250000</v>
      </c>
      <c r="F23" s="9">
        <f t="shared" si="3"/>
        <v>250000</v>
      </c>
    </row>
    <row r="24" spans="1:6" ht="15">
      <c r="A24" s="2" t="s">
        <v>23</v>
      </c>
      <c r="B24" s="48">
        <v>120</v>
      </c>
      <c r="C24" s="49">
        <v>35</v>
      </c>
      <c r="D24" s="50">
        <f t="shared" si="2"/>
        <v>4200</v>
      </c>
      <c r="E24" s="8">
        <v>25000</v>
      </c>
      <c r="F24" s="9">
        <f t="shared" si="3"/>
        <v>29200</v>
      </c>
    </row>
    <row r="25" spans="1:6" ht="15.75" thickBot="1">
      <c r="A25" s="2" t="s">
        <v>24</v>
      </c>
      <c r="B25" s="17">
        <v>160</v>
      </c>
      <c r="C25" s="8">
        <v>35</v>
      </c>
      <c r="D25" s="8">
        <f t="shared" si="2"/>
        <v>5600</v>
      </c>
      <c r="E25" s="8">
        <v>200000</v>
      </c>
      <c r="F25" s="9">
        <f t="shared" si="3"/>
        <v>205600</v>
      </c>
    </row>
    <row r="26" spans="1:6" ht="20.25" customHeight="1" thickBot="1">
      <c r="A26" s="4" t="s">
        <v>33</v>
      </c>
      <c r="B26" s="19">
        <f>SUM(B20:B25)</f>
        <v>320</v>
      </c>
      <c r="C26" s="22"/>
      <c r="D26" s="10">
        <f>SUM(D20:D25)</f>
        <v>10800</v>
      </c>
      <c r="E26" s="10">
        <f>SUM(E20:E25)</f>
        <v>1660000</v>
      </c>
      <c r="F26" s="11">
        <f>SUM(F20:F25)</f>
        <v>1670800</v>
      </c>
    </row>
    <row r="27" spans="1:6" ht="46.5" customHeight="1" thickBot="1">
      <c r="A27" s="23" t="s">
        <v>25</v>
      </c>
      <c r="B27" s="24"/>
      <c r="C27" s="24"/>
      <c r="D27" s="24"/>
      <c r="E27" s="24"/>
      <c r="F27" s="25"/>
    </row>
    <row r="28" spans="1:6" ht="32.25" customHeight="1" thickBot="1">
      <c r="A28" s="3" t="s">
        <v>3</v>
      </c>
      <c r="B28" s="18" t="s">
        <v>40</v>
      </c>
      <c r="C28" s="6" t="s">
        <v>41</v>
      </c>
      <c r="D28" s="6" t="s">
        <v>6</v>
      </c>
      <c r="E28" s="6" t="s">
        <v>5</v>
      </c>
      <c r="F28" s="7" t="s">
        <v>7</v>
      </c>
    </row>
    <row r="29" spans="1:6" ht="15">
      <c r="A29" s="2" t="s">
        <v>26</v>
      </c>
      <c r="B29" s="17">
        <v>120</v>
      </c>
      <c r="C29" s="8">
        <v>50</v>
      </c>
      <c r="D29" s="8">
        <f>C29*B29</f>
        <v>6000</v>
      </c>
      <c r="E29" s="35">
        <v>2000</v>
      </c>
      <c r="F29" s="9">
        <f>SUM(D29:E29)</f>
        <v>8000</v>
      </c>
    </row>
    <row r="30" spans="1:6" ht="15.75" thickBot="1">
      <c r="A30" s="2" t="s">
        <v>27</v>
      </c>
      <c r="B30" s="17">
        <v>40</v>
      </c>
      <c r="C30" s="8">
        <v>50</v>
      </c>
      <c r="D30" s="8">
        <f>C30*B30</f>
        <v>2000</v>
      </c>
      <c r="E30" s="30"/>
      <c r="F30" s="9">
        <f>SUM(D30:E30)</f>
        <v>2000</v>
      </c>
    </row>
    <row r="31" spans="1:6" ht="20.25" customHeight="1" thickBot="1">
      <c r="A31" s="4" t="s">
        <v>34</v>
      </c>
      <c r="B31" s="19">
        <f>SUM(B29:B30)</f>
        <v>160</v>
      </c>
      <c r="C31" s="22"/>
      <c r="D31" s="10">
        <f>SUM(D29:D30)</f>
        <v>8000</v>
      </c>
      <c r="E31" s="10">
        <f>SUM(E29:E30)</f>
        <v>2000</v>
      </c>
      <c r="F31" s="11">
        <f>SUM(F29:F30)</f>
        <v>10000</v>
      </c>
    </row>
    <row r="32" spans="1:6" ht="46.5" customHeight="1" thickBot="1">
      <c r="A32" s="23" t="s">
        <v>28</v>
      </c>
      <c r="B32" s="24"/>
      <c r="C32" s="24"/>
      <c r="D32" s="24"/>
      <c r="E32" s="24"/>
      <c r="F32" s="25"/>
    </row>
    <row r="33" spans="1:6" ht="32.25" customHeight="1" thickBot="1">
      <c r="A33" s="3" t="s">
        <v>3</v>
      </c>
      <c r="B33" s="18" t="s">
        <v>40</v>
      </c>
      <c r="C33" s="6" t="s">
        <v>41</v>
      </c>
      <c r="D33" s="6" t="s">
        <v>6</v>
      </c>
      <c r="E33" s="6" t="s">
        <v>5</v>
      </c>
      <c r="F33" s="7" t="s">
        <v>7</v>
      </c>
    </row>
    <row r="34" spans="1:6" ht="15">
      <c r="A34" s="2" t="s">
        <v>29</v>
      </c>
      <c r="B34" s="17">
        <v>40</v>
      </c>
      <c r="C34" s="8">
        <v>50</v>
      </c>
      <c r="D34" s="8">
        <f>C34*B34</f>
        <v>2000</v>
      </c>
      <c r="E34" s="34"/>
      <c r="F34" s="9">
        <f>SUM(D34:E34)</f>
        <v>2000</v>
      </c>
    </row>
    <row r="35" spans="1:6" ht="15.75" thickBot="1">
      <c r="A35" s="2" t="s">
        <v>30</v>
      </c>
      <c r="B35" s="17">
        <v>280</v>
      </c>
      <c r="C35" s="8">
        <v>35</v>
      </c>
      <c r="D35" s="8">
        <f>C35*B35</f>
        <v>9800</v>
      </c>
      <c r="E35" s="30"/>
      <c r="F35" s="9">
        <f>SUM(D35:E35)</f>
        <v>9800</v>
      </c>
    </row>
    <row r="36" spans="1:6" ht="20.25" customHeight="1" thickBot="1">
      <c r="A36" s="4" t="s">
        <v>35</v>
      </c>
      <c r="B36" s="19">
        <f>SUM(B34:B35)</f>
        <v>320</v>
      </c>
      <c r="C36" s="22"/>
      <c r="D36" s="10">
        <f>SUM(D34:D35)</f>
        <v>11800</v>
      </c>
      <c r="E36" s="10">
        <f>SUM(E34:E35)</f>
        <v>0</v>
      </c>
      <c r="F36" s="11">
        <f>SUM(F34:F35)</f>
        <v>11800</v>
      </c>
    </row>
    <row r="37" spans="1:6" ht="46.5" customHeight="1" thickBot="1">
      <c r="A37" s="23" t="s">
        <v>31</v>
      </c>
      <c r="B37" s="24"/>
      <c r="C37" s="24"/>
      <c r="D37" s="24"/>
      <c r="E37" s="24"/>
      <c r="F37" s="25"/>
    </row>
    <row r="38" spans="1:6" ht="32.25" customHeight="1" thickBot="1">
      <c r="A38" s="3" t="s">
        <v>3</v>
      </c>
      <c r="B38" s="18" t="s">
        <v>40</v>
      </c>
      <c r="C38" s="6" t="s">
        <v>41</v>
      </c>
      <c r="D38" s="6" t="s">
        <v>6</v>
      </c>
      <c r="E38" s="6" t="s">
        <v>5</v>
      </c>
      <c r="F38" s="7" t="s">
        <v>7</v>
      </c>
    </row>
    <row r="39" spans="1:6" ht="15">
      <c r="A39" s="2" t="s">
        <v>37</v>
      </c>
      <c r="B39" s="17">
        <v>40</v>
      </c>
      <c r="C39" s="8">
        <v>50</v>
      </c>
      <c r="D39" s="8">
        <f>C39*B39</f>
        <v>2000</v>
      </c>
      <c r="E39" s="34"/>
      <c r="F39" s="9">
        <f>SUM(D39:E39)</f>
        <v>2000</v>
      </c>
    </row>
    <row r="40" spans="1:6" ht="15">
      <c r="A40" s="2" t="s">
        <v>31</v>
      </c>
      <c r="B40" s="17">
        <v>1720</v>
      </c>
      <c r="C40" s="8">
        <v>120</v>
      </c>
      <c r="D40" s="8">
        <f>C40*B40</f>
        <v>206400</v>
      </c>
      <c r="E40" s="31"/>
      <c r="F40" s="9">
        <f>SUM(D40:E40)</f>
        <v>206400</v>
      </c>
    </row>
    <row r="41" spans="1:6" ht="15">
      <c r="A41" s="2" t="s">
        <v>43</v>
      </c>
      <c r="B41" s="17">
        <v>800</v>
      </c>
      <c r="C41" s="8">
        <v>35</v>
      </c>
      <c r="D41" s="8">
        <f>C41*B41</f>
        <v>28000</v>
      </c>
      <c r="E41" s="31"/>
      <c r="F41" s="9">
        <f>SUM(D41:E41)</f>
        <v>28000</v>
      </c>
    </row>
    <row r="42" spans="1:6" s="16" customFormat="1" ht="15.75" thickBot="1">
      <c r="A42" s="2" t="s">
        <v>38</v>
      </c>
      <c r="B42" s="17">
        <v>80</v>
      </c>
      <c r="C42" s="8">
        <v>50</v>
      </c>
      <c r="D42" s="8">
        <f>C42*B42</f>
        <v>4000</v>
      </c>
      <c r="E42" s="30"/>
      <c r="F42" s="9">
        <f>SUM(D42:E42)</f>
        <v>4000</v>
      </c>
    </row>
    <row r="43" spans="1:6" ht="20.25" customHeight="1" thickBot="1">
      <c r="A43" s="4" t="s">
        <v>36</v>
      </c>
      <c r="B43" s="19">
        <f>SUM(B39:B42)</f>
        <v>2640</v>
      </c>
      <c r="C43" s="22"/>
      <c r="D43" s="10">
        <f>SUM(D39:D41)</f>
        <v>236400</v>
      </c>
      <c r="E43" s="10">
        <f>SUM(E39:E42)</f>
        <v>0</v>
      </c>
      <c r="F43" s="11">
        <f>SUM(F39:F42)</f>
        <v>240400</v>
      </c>
    </row>
    <row r="44" ht="33.75" customHeight="1" thickBot="1"/>
    <row r="45" spans="1:6" ht="33.75" customHeight="1" thickBot="1">
      <c r="A45" s="5" t="s">
        <v>47</v>
      </c>
      <c r="B45" s="21">
        <f>B11+B17+B26+B31+B36+B43</f>
        <v>4640</v>
      </c>
      <c r="C45" s="22"/>
      <c r="D45" s="14">
        <f>D11+D17+D26+D31+D36+D43</f>
        <v>335400</v>
      </c>
      <c r="E45" s="14">
        <f>E11+E17+E26+E31+E36+E43</f>
        <v>1662000</v>
      </c>
      <c r="F45" s="15">
        <f>F11+F17+F26+F31+F36+F43</f>
        <v>2001400</v>
      </c>
    </row>
    <row r="46" ht="34.5" customHeight="1" thickBot="1"/>
    <row r="47" spans="1:6" s="16" customFormat="1" ht="46.5" customHeight="1" thickBot="1">
      <c r="A47" s="23" t="s">
        <v>44</v>
      </c>
      <c r="B47" s="24"/>
      <c r="C47" s="24"/>
      <c r="D47" s="24"/>
      <c r="E47" s="24"/>
      <c r="F47" s="25"/>
    </row>
    <row r="48" spans="1:6" s="16" customFormat="1" ht="42" customHeight="1" thickBot="1">
      <c r="A48" s="26" t="s">
        <v>3</v>
      </c>
      <c r="B48" s="27" t="s">
        <v>40</v>
      </c>
      <c r="C48" s="22"/>
      <c r="D48" s="28" t="s">
        <v>6</v>
      </c>
      <c r="E48" s="12" t="s">
        <v>46</v>
      </c>
      <c r="F48" s="51" t="s">
        <v>7</v>
      </c>
    </row>
    <row r="49" spans="1:6" ht="15.75" thickBot="1">
      <c r="A49" s="2" t="s">
        <v>42</v>
      </c>
      <c r="B49" s="22"/>
      <c r="C49" s="22"/>
      <c r="D49" s="22"/>
      <c r="E49" s="22"/>
      <c r="F49" s="9">
        <f>F45*0.05</f>
        <v>100070</v>
      </c>
    </row>
    <row r="50" spans="1:6" s="16" customFormat="1" ht="33.75" customHeight="1" thickBot="1">
      <c r="A50" s="5" t="s">
        <v>44</v>
      </c>
      <c r="B50" s="21">
        <f>B45</f>
        <v>4640</v>
      </c>
      <c r="C50" s="22"/>
      <c r="D50" s="14">
        <f>D45</f>
        <v>335400</v>
      </c>
      <c r="E50" s="14">
        <f>E45</f>
        <v>1662000</v>
      </c>
      <c r="F50" s="15">
        <f>F49+F45</f>
        <v>2101470</v>
      </c>
    </row>
  </sheetData>
  <sheetProtection/>
  <mergeCells count="11">
    <mergeCell ref="A47:F47"/>
    <mergeCell ref="B21:D21"/>
    <mergeCell ref="B22:D22"/>
    <mergeCell ref="B23:D23"/>
    <mergeCell ref="A37:F37"/>
    <mergeCell ref="A1:F1"/>
    <mergeCell ref="A2:F2"/>
    <mergeCell ref="A12:F12"/>
    <mergeCell ref="A18:F18"/>
    <mergeCell ref="A27:F27"/>
    <mergeCell ref="A32:F32"/>
  </mergeCells>
  <printOptions/>
  <pageMargins left="0.7" right="0.7" top="0.75" bottom="0.75" header="0.3" footer="0.3"/>
  <pageSetup horizontalDpi="300" verticalDpi="300" orientation="portrait" r:id="rId1"/>
  <ignoredErrors>
    <ignoredError sqref="E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Tufail Khan</dc:creator>
  <cp:keywords/>
  <dc:description/>
  <cp:lastModifiedBy>Muhammad Tufail Khan</cp:lastModifiedBy>
  <dcterms:created xsi:type="dcterms:W3CDTF">2014-10-22T17:40:33Z</dcterms:created>
  <dcterms:modified xsi:type="dcterms:W3CDTF">2014-11-27T19:23:01Z</dcterms:modified>
  <cp:category/>
  <cp:version/>
  <cp:contentType/>
  <cp:contentStatus/>
</cp:coreProperties>
</file>